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B0059 2)" sheetId="1" r:id="rId1"/>
  </sheets>
  <definedNames>
    <definedName name="_xlnm.Print_Area" localSheetId="0">'B0059 2)'!$A$1:$O$36</definedName>
  </definedNames>
  <calcPr calcId="125725"/>
</workbook>
</file>

<file path=xl/calcChain.xml><?xml version="1.0" encoding="utf-8"?>
<calcChain xmlns="http://schemas.openxmlformats.org/spreadsheetml/2006/main">
  <c r="M34" i="1"/>
  <c r="L34"/>
  <c r="K34"/>
  <c r="J34"/>
  <c r="H34"/>
  <c r="G34"/>
  <c r="F34"/>
  <c r="E34"/>
  <c r="D34"/>
  <c r="C34"/>
  <c r="B34"/>
  <c r="N33"/>
  <c r="J33"/>
  <c r="I33"/>
  <c r="O33" s="1"/>
  <c r="N32"/>
  <c r="J32"/>
  <c r="I32"/>
  <c r="O32" s="1"/>
  <c r="N31"/>
  <c r="J31"/>
  <c r="I31"/>
  <c r="O31" s="1"/>
  <c r="N30"/>
  <c r="J30"/>
  <c r="I30"/>
  <c r="O30" s="1"/>
  <c r="N29"/>
  <c r="N34" s="1"/>
  <c r="J29"/>
  <c r="I29"/>
  <c r="I34" s="1"/>
  <c r="M27"/>
  <c r="L27"/>
  <c r="K27"/>
  <c r="J27"/>
  <c r="H27"/>
  <c r="G27"/>
  <c r="F27"/>
  <c r="E27"/>
  <c r="D27"/>
  <c r="C27"/>
  <c r="B27"/>
  <c r="N26"/>
  <c r="I26"/>
  <c r="O26" s="1"/>
  <c r="N25"/>
  <c r="O25" s="1"/>
  <c r="I25"/>
  <c r="N24"/>
  <c r="I24"/>
  <c r="O24" s="1"/>
  <c r="N23"/>
  <c r="I23"/>
  <c r="O23" s="1"/>
  <c r="O22"/>
  <c r="N22"/>
  <c r="N27" s="1"/>
  <c r="I22"/>
  <c r="I27" s="1"/>
  <c r="M20"/>
  <c r="L20"/>
  <c r="K20"/>
  <c r="J20"/>
  <c r="H20"/>
  <c r="G20"/>
  <c r="F20"/>
  <c r="E20"/>
  <c r="D20"/>
  <c r="C20"/>
  <c r="B20"/>
  <c r="N19"/>
  <c r="I19"/>
  <c r="O19" s="1"/>
  <c r="O18"/>
  <c r="N18"/>
  <c r="I18"/>
  <c r="O17"/>
  <c r="N17"/>
  <c r="I17"/>
  <c r="N16"/>
  <c r="N20" s="1"/>
  <c r="I16"/>
  <c r="O16" s="1"/>
  <c r="N15"/>
  <c r="I15"/>
  <c r="I20" s="1"/>
  <c r="M13"/>
  <c r="L13"/>
  <c r="K13"/>
  <c r="J13"/>
  <c r="H13"/>
  <c r="G13"/>
  <c r="F13"/>
  <c r="E13"/>
  <c r="D13"/>
  <c r="C13"/>
  <c r="B13"/>
  <c r="N12"/>
  <c r="I12"/>
  <c r="O12" s="1"/>
  <c r="N11"/>
  <c r="I11"/>
  <c r="O11" s="1"/>
  <c r="O10"/>
  <c r="N10"/>
  <c r="I10"/>
  <c r="O9"/>
  <c r="N9"/>
  <c r="I9"/>
  <c r="N8"/>
  <c r="N13" s="1"/>
  <c r="I8"/>
  <c r="I13" s="1"/>
  <c r="O27" l="1"/>
  <c r="O15"/>
  <c r="O20" s="1"/>
  <c r="O8"/>
  <c r="O13" s="1"/>
  <c r="O29"/>
  <c r="O34" s="1"/>
</calcChain>
</file>

<file path=xl/sharedStrings.xml><?xml version="1.0" encoding="utf-8"?>
<sst xmlns="http://schemas.openxmlformats.org/spreadsheetml/2006/main" count="43" uniqueCount="28">
  <si>
    <t>INSTITUTO ELECTORAL DEL ESTADO DE CAMPECHE</t>
  </si>
  <si>
    <t>RELACION DE MONTOS COBRADOS, ASI COMO LOS CONCEPTOS DE LOS MISMOS, DE LOS SIGUIENTES EX-CONSEJEROS:</t>
  </si>
  <si>
    <t xml:space="preserve">EJERCICIO      2 0 1 4 </t>
  </si>
  <si>
    <t>NOMBRE</t>
  </si>
  <si>
    <t>SALARIO</t>
  </si>
  <si>
    <t>PREV SOC</t>
  </si>
  <si>
    <t>COMP GARANT</t>
  </si>
  <si>
    <t>PRIMA Q</t>
  </si>
  <si>
    <t>PRIMA VAC</t>
  </si>
  <si>
    <t>F. AHORRO</t>
  </si>
  <si>
    <t>DESPENSA</t>
  </si>
  <si>
    <t>TOTAL PERCEPC.</t>
  </si>
  <si>
    <t>ISR</t>
  </si>
  <si>
    <t>ISSSTECAM</t>
  </si>
  <si>
    <t>PREST ISSSTECAM</t>
  </si>
  <si>
    <t>F.AHORRO</t>
  </si>
  <si>
    <t>TOTAL DE DEDUC</t>
  </si>
  <si>
    <t>TOTAL NOMINA</t>
  </si>
  <si>
    <t>JUNIO</t>
  </si>
  <si>
    <t>Sabido Gongora Jesus Antonio</t>
  </si>
  <si>
    <t>Cu Sanchez Dulce Maria</t>
  </si>
  <si>
    <t>Flores Silva Jorge Manuel</t>
  </si>
  <si>
    <t>Medina Gongora Roger Francisco</t>
  </si>
  <si>
    <t>Martín Ehuan Cesar Ismael</t>
  </si>
  <si>
    <t>JULIO</t>
  </si>
  <si>
    <t>AGOSTO</t>
  </si>
  <si>
    <t>SEPTIEMBRE</t>
  </si>
  <si>
    <t>AUMENTO PORCENTAJE DE ISR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</si>
</sst>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Gotham"/>
      <family val="3"/>
    </font>
    <font>
      <sz val="11"/>
      <color theme="1"/>
      <name val="Gotham"/>
      <family val="3"/>
    </font>
    <font>
      <sz val="7.5"/>
      <name val="Gotham"/>
      <family val="3"/>
    </font>
    <font>
      <sz val="11"/>
      <color theme="1"/>
      <name val="Century Gothic"/>
      <family val="2"/>
    </font>
    <font>
      <sz val="10"/>
      <name val="Arial"/>
      <family val="2"/>
    </font>
    <font>
      <b/>
      <sz val="8"/>
      <color theme="0"/>
      <name val="Century Gothic"/>
      <family val="2"/>
    </font>
    <font>
      <b/>
      <sz val="8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b/>
      <sz val="9"/>
      <color theme="1"/>
      <name val="Century Gothic"/>
      <family val="2"/>
    </font>
    <font>
      <sz val="6"/>
      <color theme="1"/>
      <name val="Century Gothic"/>
      <family val="2"/>
    </font>
    <font>
      <sz val="8"/>
      <color theme="1"/>
      <name val="Century Gothic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6243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NumberFormat="1" applyFont="1" applyFill="1" applyAlignment="1">
      <alignment horizontal="center"/>
    </xf>
    <xf numFmtId="0" fontId="5" fillId="2" borderId="0" xfId="0" applyFont="1" applyFill="1"/>
    <xf numFmtId="14" fontId="7" fillId="3" borderId="1" xfId="2" applyNumberFormat="1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0" fontId="7" fillId="3" borderId="2" xfId="2" applyNumberFormat="1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3" xfId="2" applyNumberFormat="1" applyFont="1" applyFill="1" applyBorder="1"/>
    <xf numFmtId="4" fontId="10" fillId="2" borderId="3" xfId="2" applyNumberFormat="1" applyFont="1" applyFill="1" applyBorder="1" applyAlignment="1"/>
    <xf numFmtId="4" fontId="10" fillId="2" borderId="3" xfId="2" applyNumberFormat="1" applyFont="1" applyFill="1" applyBorder="1"/>
    <xf numFmtId="4" fontId="10" fillId="2" borderId="4" xfId="2" applyNumberFormat="1" applyFont="1" applyFill="1" applyBorder="1" applyAlignment="1"/>
    <xf numFmtId="0" fontId="11" fillId="2" borderId="0" xfId="0" applyFont="1" applyFill="1"/>
    <xf numFmtId="4" fontId="11" fillId="2" borderId="5" xfId="0" applyNumberFormat="1" applyFont="1" applyFill="1" applyBorder="1"/>
    <xf numFmtId="0" fontId="10" fillId="2" borderId="3" xfId="0" applyNumberFormat="1" applyFont="1" applyFill="1" applyBorder="1" applyAlignment="1" applyProtection="1"/>
    <xf numFmtId="4" fontId="10" fillId="2" borderId="3" xfId="0" applyNumberFormat="1" applyFont="1" applyFill="1" applyBorder="1" applyAlignment="1" applyProtection="1"/>
    <xf numFmtId="4" fontId="10" fillId="2" borderId="4" xfId="0" applyNumberFormat="1" applyFont="1" applyFill="1" applyBorder="1" applyAlignment="1" applyProtection="1"/>
    <xf numFmtId="0" fontId="9" fillId="2" borderId="6" xfId="0" applyFont="1" applyFill="1" applyBorder="1" applyAlignment="1">
      <alignment horizontal="left"/>
    </xf>
    <xf numFmtId="0" fontId="12" fillId="2" borderId="0" xfId="0" applyFont="1" applyFill="1"/>
    <xf numFmtId="4" fontId="11" fillId="2" borderId="0" xfId="0" applyNumberFormat="1" applyFont="1" applyFill="1"/>
    <xf numFmtId="0" fontId="13" fillId="2" borderId="0" xfId="0" applyFont="1" applyFill="1"/>
    <xf numFmtId="4" fontId="13" fillId="2" borderId="0" xfId="0" applyNumberFormat="1" applyFont="1" applyFill="1"/>
    <xf numFmtId="43" fontId="13" fillId="2" borderId="0" xfId="1" applyFont="1" applyFill="1"/>
    <xf numFmtId="0" fontId="5" fillId="0" borderId="0" xfId="0" applyFont="1"/>
  </cellXfs>
  <cellStyles count="14">
    <cellStyle name="Followed Hyperlink" xfId="3"/>
    <cellStyle name="Followed Hyperlink 2" xfId="4"/>
    <cellStyle name="Followed Hyperlink_GENERAL" xfId="5"/>
    <cellStyle name="Hyperlink" xfId="6"/>
    <cellStyle name="Hyperlink 2" xfId="7"/>
    <cellStyle name="Hyperlink_GENERAL" xfId="8"/>
    <cellStyle name="Millares" xfId="1" builtinId="3"/>
    <cellStyle name="Millares 2" xfId="9"/>
    <cellStyle name="Millares 3" xfId="10"/>
    <cellStyle name="Millares 4" xfId="11"/>
    <cellStyle name="Moneda 2" xfId="12"/>
    <cellStyle name="Normal" xfId="0" builtinId="0"/>
    <cellStyle name="Normal 2" xfId="2"/>
    <cellStyle name="Normal 3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64"/>
  <sheetViews>
    <sheetView tabSelected="1" zoomScaleNormal="100" workbookViewId="0">
      <selection activeCell="P2" sqref="P2:P3"/>
    </sheetView>
  </sheetViews>
  <sheetFormatPr baseColWidth="10" defaultRowHeight="16.5"/>
  <cols>
    <col min="1" max="1" width="23.85546875" style="26" customWidth="1"/>
    <col min="2" max="2" width="11.140625" style="26" customWidth="1"/>
    <col min="3" max="3" width="9" style="26" bestFit="1" customWidth="1"/>
    <col min="4" max="4" width="10.42578125" style="26" customWidth="1"/>
    <col min="5" max="5" width="7.42578125" style="26" customWidth="1"/>
    <col min="6" max="7" width="10.140625" style="26" bestFit="1" customWidth="1"/>
    <col min="8" max="8" width="7.85546875" style="26" bestFit="1" customWidth="1"/>
    <col min="9" max="9" width="13" style="26" bestFit="1" customWidth="1"/>
    <col min="10" max="10" width="10.42578125" style="26" customWidth="1"/>
    <col min="11" max="11" width="9.140625" style="26" customWidth="1"/>
    <col min="12" max="12" width="10.140625" style="26" bestFit="1" customWidth="1"/>
    <col min="13" max="13" width="9.7109375" style="26" customWidth="1"/>
    <col min="14" max="15" width="11.28515625" style="26" bestFit="1" customWidth="1"/>
    <col min="16" max="32" width="11.42578125" style="4"/>
    <col min="33" max="16384" width="11.42578125" style="26"/>
  </cols>
  <sheetData>
    <row r="1" spans="1:15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/>
    <row r="5" spans="1:15" ht="25.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7" t="s">
        <v>17</v>
      </c>
    </row>
    <row r="6" spans="1:15" s="4" customFormat="1" ht="3.7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4" customFormat="1">
      <c r="A7" s="10" t="s">
        <v>18</v>
      </c>
    </row>
    <row r="8" spans="1:15" s="4" customFormat="1">
      <c r="A8" s="11" t="s">
        <v>19</v>
      </c>
      <c r="B8" s="12">
        <v>76770</v>
      </c>
      <c r="C8" s="12">
        <v>1428</v>
      </c>
      <c r="D8" s="12">
        <v>26325</v>
      </c>
      <c r="E8" s="12">
        <v>82</v>
      </c>
      <c r="F8" s="12">
        <v>0</v>
      </c>
      <c r="G8" s="12">
        <v>12000</v>
      </c>
      <c r="H8" s="12">
        <v>500</v>
      </c>
      <c r="I8" s="13">
        <f>SUM(B8:H8)</f>
        <v>117105</v>
      </c>
      <c r="J8" s="12">
        <v>37748.94</v>
      </c>
      <c r="K8" s="12">
        <v>3579.82</v>
      </c>
      <c r="L8" s="12">
        <v>18888.88</v>
      </c>
      <c r="M8" s="12">
        <v>24000</v>
      </c>
      <c r="N8" s="13">
        <f>SUM(J8:M8)</f>
        <v>84217.64</v>
      </c>
      <c r="O8" s="13">
        <f>+I8-N8</f>
        <v>32887.360000000001</v>
      </c>
    </row>
    <row r="9" spans="1:15" s="4" customFormat="1">
      <c r="A9" s="11" t="s">
        <v>20</v>
      </c>
      <c r="B9" s="12">
        <v>60093.9</v>
      </c>
      <c r="C9" s="12">
        <v>1428</v>
      </c>
      <c r="D9" s="12">
        <v>20634</v>
      </c>
      <c r="E9" s="12">
        <v>0</v>
      </c>
      <c r="F9" s="12">
        <v>0</v>
      </c>
      <c r="G9" s="12">
        <v>12000</v>
      </c>
      <c r="H9" s="12">
        <v>0</v>
      </c>
      <c r="I9" s="13">
        <f>SUM(B9:H9)</f>
        <v>94155.9</v>
      </c>
      <c r="J9" s="12">
        <v>28995.64</v>
      </c>
      <c r="K9" s="12">
        <v>3579.82</v>
      </c>
      <c r="L9" s="12">
        <v>0</v>
      </c>
      <c r="M9" s="12">
        <v>24000</v>
      </c>
      <c r="N9" s="13">
        <f t="shared" ref="N9:N12" si="0">SUM(J9:M9)</f>
        <v>56575.46</v>
      </c>
      <c r="O9" s="13">
        <f t="shared" ref="O9:O12" si="1">+I9-N9</f>
        <v>37580.439999999995</v>
      </c>
    </row>
    <row r="10" spans="1:15" s="4" customFormat="1">
      <c r="A10" s="11" t="s">
        <v>21</v>
      </c>
      <c r="B10" s="12">
        <v>60093.9</v>
      </c>
      <c r="C10" s="12">
        <v>1428</v>
      </c>
      <c r="D10" s="12">
        <v>20634</v>
      </c>
      <c r="E10" s="12">
        <v>0</v>
      </c>
      <c r="F10" s="12">
        <v>0</v>
      </c>
      <c r="G10" s="12">
        <v>12000</v>
      </c>
      <c r="H10" s="12">
        <v>500</v>
      </c>
      <c r="I10" s="13">
        <f>SUM(B10:H10)</f>
        <v>94655.9</v>
      </c>
      <c r="J10" s="12">
        <v>29165.64</v>
      </c>
      <c r="K10" s="12">
        <v>3579.82</v>
      </c>
      <c r="L10" s="12">
        <v>18888.88</v>
      </c>
      <c r="M10" s="12">
        <v>24000</v>
      </c>
      <c r="N10" s="13">
        <f t="shared" si="0"/>
        <v>75634.34</v>
      </c>
      <c r="O10" s="13">
        <f t="shared" si="1"/>
        <v>19021.559999999998</v>
      </c>
    </row>
    <row r="11" spans="1:15" s="4" customFormat="1">
      <c r="A11" s="11" t="s">
        <v>22</v>
      </c>
      <c r="B11" s="12">
        <v>60093.9</v>
      </c>
      <c r="C11" s="12">
        <v>1428</v>
      </c>
      <c r="D11" s="12">
        <v>20634</v>
      </c>
      <c r="E11" s="12">
        <v>0</v>
      </c>
      <c r="F11" s="12">
        <v>0</v>
      </c>
      <c r="G11" s="12">
        <v>12000</v>
      </c>
      <c r="H11" s="12">
        <v>400</v>
      </c>
      <c r="I11" s="13">
        <f>SUM(B11:H11)</f>
        <v>94555.9</v>
      </c>
      <c r="J11" s="12">
        <v>29131.64</v>
      </c>
      <c r="K11" s="12">
        <v>3579.82</v>
      </c>
      <c r="L11" s="12">
        <v>0</v>
      </c>
      <c r="M11" s="12">
        <v>24000</v>
      </c>
      <c r="N11" s="13">
        <f t="shared" si="0"/>
        <v>56711.46</v>
      </c>
      <c r="O11" s="13">
        <f t="shared" si="1"/>
        <v>37844.439999999995</v>
      </c>
    </row>
    <row r="12" spans="1:15" s="4" customFormat="1">
      <c r="A12" s="11" t="s">
        <v>23</v>
      </c>
      <c r="B12" s="14">
        <v>60093.9</v>
      </c>
      <c r="C12" s="14">
        <v>1428</v>
      </c>
      <c r="D12" s="14">
        <v>20634</v>
      </c>
      <c r="E12" s="14">
        <v>0</v>
      </c>
      <c r="F12" s="14">
        <v>0</v>
      </c>
      <c r="G12" s="14">
        <v>12000</v>
      </c>
      <c r="H12" s="14">
        <v>400</v>
      </c>
      <c r="I12" s="13">
        <f>SUM(B12:H12)</f>
        <v>94555.9</v>
      </c>
      <c r="J12" s="14">
        <v>29131.64</v>
      </c>
      <c r="K12" s="14">
        <v>3579.82</v>
      </c>
      <c r="L12" s="14">
        <v>0</v>
      </c>
      <c r="M12" s="14">
        <v>24000</v>
      </c>
      <c r="N12" s="13">
        <f t="shared" si="0"/>
        <v>56711.46</v>
      </c>
      <c r="O12" s="13">
        <f t="shared" si="1"/>
        <v>37844.439999999995</v>
      </c>
    </row>
    <row r="13" spans="1:15" s="15" customFormat="1" ht="14.25" thickBot="1">
      <c r="B13" s="16">
        <f>SUM(B8:B12)</f>
        <v>317145.59999999998</v>
      </c>
      <c r="C13" s="16">
        <f t="shared" ref="C13:O13" si="2">SUM(C8:C12)</f>
        <v>7140</v>
      </c>
      <c r="D13" s="16">
        <f t="shared" si="2"/>
        <v>108861</v>
      </c>
      <c r="E13" s="16">
        <f t="shared" si="2"/>
        <v>82</v>
      </c>
      <c r="F13" s="16">
        <f t="shared" si="2"/>
        <v>0</v>
      </c>
      <c r="G13" s="16">
        <f t="shared" si="2"/>
        <v>60000</v>
      </c>
      <c r="H13" s="16">
        <f t="shared" si="2"/>
        <v>1800</v>
      </c>
      <c r="I13" s="16">
        <f t="shared" si="2"/>
        <v>495028.6</v>
      </c>
      <c r="J13" s="16">
        <f t="shared" si="2"/>
        <v>154173.5</v>
      </c>
      <c r="K13" s="16">
        <f t="shared" si="2"/>
        <v>17899.100000000002</v>
      </c>
      <c r="L13" s="16">
        <f t="shared" si="2"/>
        <v>37777.760000000002</v>
      </c>
      <c r="M13" s="16">
        <f t="shared" si="2"/>
        <v>120000</v>
      </c>
      <c r="N13" s="16">
        <f t="shared" si="2"/>
        <v>329850.36000000004</v>
      </c>
      <c r="O13" s="16">
        <f t="shared" si="2"/>
        <v>165178.23999999999</v>
      </c>
    </row>
    <row r="14" spans="1:15" s="4" customFormat="1" ht="17.25" thickTop="1">
      <c r="A14" s="10" t="s">
        <v>24</v>
      </c>
    </row>
    <row r="15" spans="1:15" s="4" customFormat="1">
      <c r="A15" s="17" t="s">
        <v>19</v>
      </c>
      <c r="B15" s="18">
        <v>76770</v>
      </c>
      <c r="C15" s="18">
        <v>1428</v>
      </c>
      <c r="D15" s="18">
        <v>26325</v>
      </c>
      <c r="E15" s="18">
        <v>82</v>
      </c>
      <c r="F15" s="18">
        <v>10452.299999999999</v>
      </c>
      <c r="G15" s="18">
        <v>12000</v>
      </c>
      <c r="H15" s="18">
        <v>0</v>
      </c>
      <c r="I15" s="13">
        <f>SUM(B15:H15)</f>
        <v>127057.3</v>
      </c>
      <c r="J15" s="18">
        <v>40807.5</v>
      </c>
      <c r="K15" s="18">
        <v>3579.82</v>
      </c>
      <c r="L15" s="18">
        <v>18888.88</v>
      </c>
      <c r="M15" s="18">
        <v>24000</v>
      </c>
      <c r="N15" s="13">
        <f>SUM(J15:M15)</f>
        <v>87276.2</v>
      </c>
      <c r="O15" s="13">
        <f>+I15-N15</f>
        <v>39781.100000000006</v>
      </c>
    </row>
    <row r="16" spans="1:15" s="4" customFormat="1">
      <c r="A16" s="17" t="s">
        <v>20</v>
      </c>
      <c r="B16" s="18">
        <v>60093.9</v>
      </c>
      <c r="C16" s="18">
        <v>1428</v>
      </c>
      <c r="D16" s="18">
        <v>20634</v>
      </c>
      <c r="E16" s="18">
        <v>0</v>
      </c>
      <c r="F16" s="18">
        <v>8215.59</v>
      </c>
      <c r="G16" s="18">
        <v>12000</v>
      </c>
      <c r="H16" s="18">
        <v>0</v>
      </c>
      <c r="I16" s="13">
        <f>SUM(B16:H16)</f>
        <v>102371.48999999999</v>
      </c>
      <c r="J16" s="18">
        <v>31463.72</v>
      </c>
      <c r="K16" s="18">
        <v>3579.82</v>
      </c>
      <c r="L16" s="18">
        <v>0</v>
      </c>
      <c r="M16" s="18">
        <v>24000</v>
      </c>
      <c r="N16" s="13">
        <f t="shared" ref="N16:N19" si="3">SUM(J16:M16)</f>
        <v>59043.54</v>
      </c>
      <c r="O16" s="13">
        <f t="shared" ref="O16:O19" si="4">+I16-N16</f>
        <v>43327.94999999999</v>
      </c>
    </row>
    <row r="17" spans="1:15" s="4" customFormat="1">
      <c r="A17" s="17" t="s">
        <v>21</v>
      </c>
      <c r="B17" s="18">
        <v>60093.9</v>
      </c>
      <c r="C17" s="18">
        <v>1428</v>
      </c>
      <c r="D17" s="18">
        <v>20634</v>
      </c>
      <c r="E17" s="18">
        <v>0</v>
      </c>
      <c r="F17" s="18">
        <v>8215.59</v>
      </c>
      <c r="G17" s="18">
        <v>12000</v>
      </c>
      <c r="H17" s="18">
        <v>0</v>
      </c>
      <c r="I17" s="13">
        <f>SUM(B17:H17)</f>
        <v>102371.48999999999</v>
      </c>
      <c r="J17" s="18">
        <v>31463.72</v>
      </c>
      <c r="K17" s="18">
        <v>3579.82</v>
      </c>
      <c r="L17" s="18">
        <v>18888.88</v>
      </c>
      <c r="M17" s="18">
        <v>24000</v>
      </c>
      <c r="N17" s="13">
        <f t="shared" si="3"/>
        <v>77932.42</v>
      </c>
      <c r="O17" s="13">
        <f t="shared" si="4"/>
        <v>24439.069999999992</v>
      </c>
    </row>
    <row r="18" spans="1:15" s="4" customFormat="1">
      <c r="A18" s="17" t="s">
        <v>22</v>
      </c>
      <c r="B18" s="18">
        <v>60093.9</v>
      </c>
      <c r="C18" s="18">
        <v>1428</v>
      </c>
      <c r="D18" s="18">
        <v>20634</v>
      </c>
      <c r="E18" s="18">
        <v>0</v>
      </c>
      <c r="F18" s="18">
        <v>8215.59</v>
      </c>
      <c r="G18" s="18">
        <v>12000</v>
      </c>
      <c r="H18" s="18">
        <v>0</v>
      </c>
      <c r="I18" s="13">
        <f>SUM(B18:H18)</f>
        <v>102371.48999999999</v>
      </c>
      <c r="J18" s="18">
        <v>31463.72</v>
      </c>
      <c r="K18" s="18">
        <v>3579.82</v>
      </c>
      <c r="L18" s="18">
        <v>0</v>
      </c>
      <c r="M18" s="18">
        <v>24000</v>
      </c>
      <c r="N18" s="13">
        <f t="shared" si="3"/>
        <v>59043.54</v>
      </c>
      <c r="O18" s="13">
        <f t="shared" si="4"/>
        <v>43327.94999999999</v>
      </c>
    </row>
    <row r="19" spans="1:15" s="4" customFormat="1">
      <c r="A19" s="17" t="s">
        <v>23</v>
      </c>
      <c r="B19" s="19">
        <v>60093.9</v>
      </c>
      <c r="C19" s="19">
        <v>1428</v>
      </c>
      <c r="D19" s="19">
        <v>20634</v>
      </c>
      <c r="E19" s="19">
        <v>0</v>
      </c>
      <c r="F19" s="19">
        <v>8215.59</v>
      </c>
      <c r="G19" s="19">
        <v>12000</v>
      </c>
      <c r="H19" s="19">
        <v>0</v>
      </c>
      <c r="I19" s="13">
        <f>SUM(B19:H19)</f>
        <v>102371.48999999999</v>
      </c>
      <c r="J19" s="19">
        <v>31463.72</v>
      </c>
      <c r="K19" s="19">
        <v>3579.82</v>
      </c>
      <c r="L19" s="19">
        <v>0</v>
      </c>
      <c r="M19" s="19">
        <v>24000</v>
      </c>
      <c r="N19" s="13">
        <f t="shared" si="3"/>
        <v>59043.54</v>
      </c>
      <c r="O19" s="13">
        <f t="shared" si="4"/>
        <v>43327.94999999999</v>
      </c>
    </row>
    <row r="20" spans="1:15" s="15" customFormat="1" ht="14.25" thickBot="1">
      <c r="B20" s="16">
        <f>SUM(B15:B19)</f>
        <v>317145.59999999998</v>
      </c>
      <c r="C20" s="16">
        <f t="shared" ref="C20:O20" si="5">SUM(C15:C19)</f>
        <v>7140</v>
      </c>
      <c r="D20" s="16">
        <f t="shared" si="5"/>
        <v>108861</v>
      </c>
      <c r="E20" s="16">
        <f t="shared" si="5"/>
        <v>82</v>
      </c>
      <c r="F20" s="16">
        <f t="shared" si="5"/>
        <v>43314.66</v>
      </c>
      <c r="G20" s="16">
        <f t="shared" si="5"/>
        <v>60000</v>
      </c>
      <c r="H20" s="16">
        <f t="shared" si="5"/>
        <v>0</v>
      </c>
      <c r="I20" s="16">
        <f t="shared" si="5"/>
        <v>536543.26</v>
      </c>
      <c r="J20" s="16">
        <f t="shared" si="5"/>
        <v>166662.38</v>
      </c>
      <c r="K20" s="16">
        <f t="shared" si="5"/>
        <v>17899.100000000002</v>
      </c>
      <c r="L20" s="16">
        <f t="shared" si="5"/>
        <v>37777.760000000002</v>
      </c>
      <c r="M20" s="16">
        <f t="shared" si="5"/>
        <v>120000</v>
      </c>
      <c r="N20" s="16">
        <f t="shared" si="5"/>
        <v>342339.23999999993</v>
      </c>
      <c r="O20" s="16">
        <f t="shared" si="5"/>
        <v>194204.01999999996</v>
      </c>
    </row>
    <row r="21" spans="1:15" s="4" customFormat="1" ht="17.25" thickTop="1">
      <c r="A21" s="20" t="s">
        <v>25</v>
      </c>
    </row>
    <row r="22" spans="1:15" s="4" customFormat="1">
      <c r="A22" s="11" t="s">
        <v>19</v>
      </c>
      <c r="B22" s="12">
        <v>76770</v>
      </c>
      <c r="C22" s="12">
        <v>1428</v>
      </c>
      <c r="D22" s="12">
        <v>26325</v>
      </c>
      <c r="E22" s="12">
        <v>82</v>
      </c>
      <c r="F22" s="12">
        <v>0</v>
      </c>
      <c r="G22" s="12">
        <v>12000</v>
      </c>
      <c r="H22" s="12">
        <v>0</v>
      </c>
      <c r="I22" s="13">
        <f>SUM(B22:H22)</f>
        <v>116605</v>
      </c>
      <c r="J22" s="12">
        <v>37578.94</v>
      </c>
      <c r="K22" s="12">
        <v>3579.82</v>
      </c>
      <c r="L22" s="12">
        <v>18888.88</v>
      </c>
      <c r="M22" s="12">
        <v>24000</v>
      </c>
      <c r="N22" s="13">
        <f>SUM(J22:M22)</f>
        <v>84047.64</v>
      </c>
      <c r="O22" s="13">
        <f>+I22-N22</f>
        <v>32557.360000000001</v>
      </c>
    </row>
    <row r="23" spans="1:15" s="4" customFormat="1">
      <c r="A23" s="11" t="s">
        <v>20</v>
      </c>
      <c r="B23" s="12">
        <v>60093.9</v>
      </c>
      <c r="C23" s="12">
        <v>1428</v>
      </c>
      <c r="D23" s="12">
        <v>20634</v>
      </c>
      <c r="E23" s="12">
        <v>0</v>
      </c>
      <c r="F23" s="12">
        <v>0</v>
      </c>
      <c r="G23" s="12">
        <v>12000</v>
      </c>
      <c r="H23" s="12">
        <v>0</v>
      </c>
      <c r="I23" s="13">
        <f t="shared" ref="I23:I26" si="6">SUM(B23:H23)</f>
        <v>94155.9</v>
      </c>
      <c r="J23" s="12">
        <v>28995.64</v>
      </c>
      <c r="K23" s="12">
        <v>3579.82</v>
      </c>
      <c r="L23" s="12">
        <v>0</v>
      </c>
      <c r="M23" s="12">
        <v>24000</v>
      </c>
      <c r="N23" s="13">
        <f t="shared" ref="N23:N26" si="7">SUM(J23:M23)</f>
        <v>56575.46</v>
      </c>
      <c r="O23" s="13">
        <f t="shared" ref="O23:O26" si="8">+I23-N23</f>
        <v>37580.439999999995</v>
      </c>
    </row>
    <row r="24" spans="1:15" s="4" customFormat="1">
      <c r="A24" s="11" t="s">
        <v>21</v>
      </c>
      <c r="B24" s="12">
        <v>60093.9</v>
      </c>
      <c r="C24" s="12">
        <v>1428</v>
      </c>
      <c r="D24" s="12">
        <v>20634</v>
      </c>
      <c r="E24" s="12">
        <v>0</v>
      </c>
      <c r="F24" s="12">
        <v>0</v>
      </c>
      <c r="G24" s="12">
        <v>12000</v>
      </c>
      <c r="H24" s="12">
        <v>0</v>
      </c>
      <c r="I24" s="13">
        <f t="shared" si="6"/>
        <v>94155.9</v>
      </c>
      <c r="J24" s="12">
        <v>28995.64</v>
      </c>
      <c r="K24" s="12">
        <v>3579.82</v>
      </c>
      <c r="L24" s="12">
        <v>18888.88</v>
      </c>
      <c r="M24" s="12">
        <v>24000</v>
      </c>
      <c r="N24" s="13">
        <f t="shared" si="7"/>
        <v>75464.34</v>
      </c>
      <c r="O24" s="13">
        <f t="shared" si="8"/>
        <v>18691.559999999998</v>
      </c>
    </row>
    <row r="25" spans="1:15" s="4" customFormat="1">
      <c r="A25" s="11" t="s">
        <v>22</v>
      </c>
      <c r="B25" s="12">
        <v>60093.9</v>
      </c>
      <c r="C25" s="12">
        <v>1428</v>
      </c>
      <c r="D25" s="12">
        <v>20634</v>
      </c>
      <c r="E25" s="12">
        <v>0</v>
      </c>
      <c r="F25" s="12">
        <v>0</v>
      </c>
      <c r="G25" s="12">
        <v>12000</v>
      </c>
      <c r="H25" s="12">
        <v>0</v>
      </c>
      <c r="I25" s="13">
        <f t="shared" si="6"/>
        <v>94155.9</v>
      </c>
      <c r="J25" s="12">
        <v>28995.64</v>
      </c>
      <c r="K25" s="12">
        <v>3579.82</v>
      </c>
      <c r="L25" s="12">
        <v>0</v>
      </c>
      <c r="M25" s="12">
        <v>24000</v>
      </c>
      <c r="N25" s="13">
        <f t="shared" si="7"/>
        <v>56575.46</v>
      </c>
      <c r="O25" s="13">
        <f t="shared" si="8"/>
        <v>37580.439999999995</v>
      </c>
    </row>
    <row r="26" spans="1:15" s="4" customFormat="1">
      <c r="A26" s="11" t="s">
        <v>23</v>
      </c>
      <c r="B26" s="14">
        <v>60093.9</v>
      </c>
      <c r="C26" s="14">
        <v>1428</v>
      </c>
      <c r="D26" s="14">
        <v>20634</v>
      </c>
      <c r="E26" s="14">
        <v>0</v>
      </c>
      <c r="F26" s="14">
        <v>0</v>
      </c>
      <c r="G26" s="14">
        <v>12000</v>
      </c>
      <c r="H26" s="14">
        <v>0</v>
      </c>
      <c r="I26" s="13">
        <f t="shared" si="6"/>
        <v>94155.9</v>
      </c>
      <c r="J26" s="14">
        <v>28995.64</v>
      </c>
      <c r="K26" s="14">
        <v>3579.82</v>
      </c>
      <c r="L26" s="14">
        <v>0</v>
      </c>
      <c r="M26" s="14">
        <v>24000</v>
      </c>
      <c r="N26" s="13">
        <f t="shared" si="7"/>
        <v>56575.46</v>
      </c>
      <c r="O26" s="13">
        <f t="shared" si="8"/>
        <v>37580.439999999995</v>
      </c>
    </row>
    <row r="27" spans="1:15" s="4" customFormat="1" ht="17.25" thickBot="1">
      <c r="B27" s="16">
        <f>SUM(B22:B26)</f>
        <v>317145.59999999998</v>
      </c>
      <c r="C27" s="16">
        <f t="shared" ref="C27:O27" si="9">SUM(C22:C26)</f>
        <v>7140</v>
      </c>
      <c r="D27" s="16">
        <f t="shared" si="9"/>
        <v>108861</v>
      </c>
      <c r="E27" s="16">
        <f t="shared" si="9"/>
        <v>82</v>
      </c>
      <c r="F27" s="16">
        <f t="shared" si="9"/>
        <v>0</v>
      </c>
      <c r="G27" s="16">
        <f t="shared" si="9"/>
        <v>60000</v>
      </c>
      <c r="H27" s="16">
        <f t="shared" si="9"/>
        <v>0</v>
      </c>
      <c r="I27" s="16">
        <f t="shared" si="9"/>
        <v>493228.6</v>
      </c>
      <c r="J27" s="16">
        <f t="shared" si="9"/>
        <v>153561.5</v>
      </c>
      <c r="K27" s="16">
        <f t="shared" si="9"/>
        <v>17899.100000000002</v>
      </c>
      <c r="L27" s="16">
        <f t="shared" si="9"/>
        <v>37777.760000000002</v>
      </c>
      <c r="M27" s="16">
        <f t="shared" si="9"/>
        <v>120000</v>
      </c>
      <c r="N27" s="16">
        <f t="shared" si="9"/>
        <v>329238.36000000004</v>
      </c>
      <c r="O27" s="16">
        <f t="shared" si="9"/>
        <v>163990.24</v>
      </c>
    </row>
    <row r="28" spans="1:15" s="4" customFormat="1" ht="17.25" thickTop="1">
      <c r="A28" s="20" t="s">
        <v>26</v>
      </c>
    </row>
    <row r="29" spans="1:15" s="4" customFormat="1">
      <c r="A29" s="11" t="s">
        <v>19</v>
      </c>
      <c r="B29" s="12">
        <v>76770</v>
      </c>
      <c r="C29" s="12">
        <v>1428</v>
      </c>
      <c r="D29" s="12">
        <v>26325</v>
      </c>
      <c r="E29" s="12">
        <v>82</v>
      </c>
      <c r="F29" s="12"/>
      <c r="G29" s="12">
        <v>12000</v>
      </c>
      <c r="H29" s="12">
        <v>0</v>
      </c>
      <c r="I29" s="13">
        <f>SUM(B29:H29)</f>
        <v>116605</v>
      </c>
      <c r="J29" s="12">
        <f>569920.19-486601.1-7700</f>
        <v>75619.089999999967</v>
      </c>
      <c r="K29" s="12">
        <v>3579.82</v>
      </c>
      <c r="L29" s="12"/>
      <c r="M29" s="12">
        <v>12000</v>
      </c>
      <c r="N29" s="13">
        <f>SUM(J29:M29)</f>
        <v>91198.909999999974</v>
      </c>
      <c r="O29" s="13">
        <f>+I29-N29</f>
        <v>25406.090000000026</v>
      </c>
    </row>
    <row r="30" spans="1:15" s="4" customFormat="1">
      <c r="A30" s="11" t="s">
        <v>20</v>
      </c>
      <c r="B30" s="12">
        <v>60093.9</v>
      </c>
      <c r="C30" s="12">
        <v>1428</v>
      </c>
      <c r="D30" s="12">
        <v>20634</v>
      </c>
      <c r="E30" s="12">
        <v>0</v>
      </c>
      <c r="F30" s="12"/>
      <c r="G30" s="12">
        <v>12000</v>
      </c>
      <c r="H30" s="12">
        <v>0</v>
      </c>
      <c r="I30" s="13">
        <f t="shared" ref="I30:I33" si="10">SUM(B30:H30)</f>
        <v>94155.9</v>
      </c>
      <c r="J30" s="12">
        <f>193414.57-133372.77-6052</f>
        <v>53989.800000000017</v>
      </c>
      <c r="K30" s="12">
        <v>3579.82</v>
      </c>
      <c r="L30" s="12"/>
      <c r="M30" s="12">
        <v>12000</v>
      </c>
      <c r="N30" s="13">
        <f t="shared" ref="N30:N33" si="11">SUM(J30:M30)</f>
        <v>69569.620000000024</v>
      </c>
      <c r="O30" s="13">
        <f t="shared" ref="O30:O33" si="12">+I30-N30</f>
        <v>24586.27999999997</v>
      </c>
    </row>
    <row r="31" spans="1:15" s="4" customFormat="1">
      <c r="A31" s="11" t="s">
        <v>21</v>
      </c>
      <c r="B31" s="12">
        <v>60093.9</v>
      </c>
      <c r="C31" s="12">
        <v>1428</v>
      </c>
      <c r="D31" s="12">
        <v>20634</v>
      </c>
      <c r="E31" s="12">
        <v>0</v>
      </c>
      <c r="F31" s="12"/>
      <c r="G31" s="12">
        <v>12000</v>
      </c>
      <c r="H31" s="12">
        <v>0</v>
      </c>
      <c r="I31" s="13">
        <f t="shared" si="10"/>
        <v>94155.9</v>
      </c>
      <c r="J31" s="12">
        <f>193079.77-133372.77-6052</f>
        <v>53655</v>
      </c>
      <c r="K31" s="12">
        <v>3579.82</v>
      </c>
      <c r="L31" s="12"/>
      <c r="M31" s="12">
        <v>12000</v>
      </c>
      <c r="N31" s="13">
        <f t="shared" si="11"/>
        <v>69234.820000000007</v>
      </c>
      <c r="O31" s="13">
        <f t="shared" si="12"/>
        <v>24921.079999999987</v>
      </c>
    </row>
    <row r="32" spans="1:15" s="4" customFormat="1">
      <c r="A32" s="11" t="s">
        <v>22</v>
      </c>
      <c r="B32" s="12">
        <v>60093.9</v>
      </c>
      <c r="C32" s="12">
        <v>1428</v>
      </c>
      <c r="D32" s="12">
        <v>20634</v>
      </c>
      <c r="E32" s="12">
        <v>0</v>
      </c>
      <c r="F32" s="12"/>
      <c r="G32" s="12">
        <v>12000</v>
      </c>
      <c r="H32" s="12">
        <v>0</v>
      </c>
      <c r="I32" s="13">
        <f t="shared" si="10"/>
        <v>94155.9</v>
      </c>
      <c r="J32" s="12">
        <f>141279.77-85367.97-6052</f>
        <v>49859.799999999988</v>
      </c>
      <c r="K32" s="12">
        <v>3579.82</v>
      </c>
      <c r="L32" s="12"/>
      <c r="M32" s="12">
        <v>12000</v>
      </c>
      <c r="N32" s="13">
        <f t="shared" si="11"/>
        <v>65439.619999999988</v>
      </c>
      <c r="O32" s="13">
        <f t="shared" si="12"/>
        <v>28716.280000000006</v>
      </c>
    </row>
    <row r="33" spans="1:15" s="4" customFormat="1">
      <c r="A33" s="11" t="s">
        <v>23</v>
      </c>
      <c r="B33" s="14">
        <v>60093.9</v>
      </c>
      <c r="C33" s="14">
        <v>1428</v>
      </c>
      <c r="D33" s="14">
        <v>20634</v>
      </c>
      <c r="E33" s="14">
        <v>0</v>
      </c>
      <c r="F33" s="14"/>
      <c r="G33" s="14">
        <v>12000</v>
      </c>
      <c r="H33" s="14">
        <v>0</v>
      </c>
      <c r="I33" s="13">
        <f t="shared" si="10"/>
        <v>94155.9</v>
      </c>
      <c r="J33" s="14">
        <f>141279.77-85367.97-6052</f>
        <v>49859.799999999988</v>
      </c>
      <c r="K33" s="14">
        <v>3579.82</v>
      </c>
      <c r="L33" s="14"/>
      <c r="M33" s="14">
        <v>12000</v>
      </c>
      <c r="N33" s="13">
        <f t="shared" si="11"/>
        <v>65439.619999999988</v>
      </c>
      <c r="O33" s="13">
        <f t="shared" si="12"/>
        <v>28716.280000000006</v>
      </c>
    </row>
    <row r="34" spans="1:15" s="4" customFormat="1" ht="17.25" thickBot="1">
      <c r="B34" s="16">
        <f>SUM(B29:B33)</f>
        <v>317145.59999999998</v>
      </c>
      <c r="C34" s="16">
        <f t="shared" ref="C34:O34" si="13">SUM(C29:C33)</f>
        <v>7140</v>
      </c>
      <c r="D34" s="16">
        <f t="shared" si="13"/>
        <v>108861</v>
      </c>
      <c r="E34" s="16">
        <f t="shared" si="13"/>
        <v>82</v>
      </c>
      <c r="F34" s="16">
        <f t="shared" si="13"/>
        <v>0</v>
      </c>
      <c r="G34" s="16">
        <f t="shared" si="13"/>
        <v>60000</v>
      </c>
      <c r="H34" s="16">
        <f t="shared" si="13"/>
        <v>0</v>
      </c>
      <c r="I34" s="16">
        <f t="shared" si="13"/>
        <v>493228.6</v>
      </c>
      <c r="J34" s="16">
        <f t="shared" si="13"/>
        <v>282983.49</v>
      </c>
      <c r="K34" s="16">
        <f t="shared" si="13"/>
        <v>17899.100000000002</v>
      </c>
      <c r="L34" s="16">
        <f t="shared" si="13"/>
        <v>0</v>
      </c>
      <c r="M34" s="16">
        <f t="shared" si="13"/>
        <v>60000</v>
      </c>
      <c r="N34" s="16">
        <f t="shared" si="13"/>
        <v>360882.58999999997</v>
      </c>
      <c r="O34" s="16">
        <f t="shared" si="13"/>
        <v>132346.00999999998</v>
      </c>
    </row>
    <row r="35" spans="1:15" s="4" customFormat="1" ht="9" customHeight="1" thickTop="1"/>
    <row r="36" spans="1:15" s="4" customFormat="1">
      <c r="A36" s="21" t="s">
        <v>27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s="4" customFormat="1"/>
    <row r="38" spans="1:15" s="4" customFormat="1"/>
    <row r="39" spans="1:15" s="23" customFormat="1" ht="13.5">
      <c r="I39" s="24"/>
      <c r="J39" s="25"/>
    </row>
    <row r="40" spans="1:15" s="23" customFormat="1" ht="13.5">
      <c r="I40" s="24"/>
      <c r="J40" s="25"/>
    </row>
    <row r="41" spans="1:15" s="23" customFormat="1" ht="13.5">
      <c r="I41" s="24"/>
    </row>
    <row r="42" spans="1:15" s="23" customFormat="1" ht="13.5">
      <c r="I42" s="24"/>
      <c r="J42" s="24"/>
    </row>
    <row r="43" spans="1:15" s="4" customFormat="1">
      <c r="I43" s="24"/>
      <c r="J43" s="25"/>
    </row>
    <row r="44" spans="1:15" s="4" customFormat="1"/>
    <row r="45" spans="1:15" s="4" customFormat="1">
      <c r="I45" s="24"/>
      <c r="J45" s="24"/>
    </row>
    <row r="46" spans="1:15" s="4" customFormat="1">
      <c r="I46" s="24"/>
      <c r="J46" s="25"/>
    </row>
    <row r="47" spans="1:15" s="4" customFormat="1"/>
    <row r="48" spans="1:15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</sheetData>
  <mergeCells count="3">
    <mergeCell ref="A1:O1"/>
    <mergeCell ref="A2:O2"/>
    <mergeCell ref="A3:O3"/>
  </mergeCells>
  <pageMargins left="0.62992125984251968" right="0.15748031496062992" top="0.23622047244094491" bottom="0.19685039370078741" header="0.31496062992125984" footer="0.31496062992125984"/>
  <pageSetup paperSize="5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B0059 2)</vt:lpstr>
      <vt:lpstr>'B0059 2)'!Área_de_impresión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Rrodriguez</dc:creator>
  <cp:lastModifiedBy>Rrodriguez</cp:lastModifiedBy>
  <dcterms:created xsi:type="dcterms:W3CDTF">2014-11-03T18:09:08Z</dcterms:created>
  <dcterms:modified xsi:type="dcterms:W3CDTF">2014-11-03T18:09:36Z</dcterms:modified>
</cp:coreProperties>
</file>