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0730" windowHeight="9780"/>
  </bookViews>
  <sheets>
    <sheet name="AYUNTAMIENTOS" sheetId="21" r:id="rId1"/>
  </sheets>
  <definedNames>
    <definedName name="_xlnm.Print_Titles" localSheetId="0">AYUNTAMIENTOS!$1:$10</definedName>
  </definedNames>
  <calcPr calcId="125725"/>
</workbook>
</file>

<file path=xl/calcChain.xml><?xml version="1.0" encoding="utf-8"?>
<calcChain xmlns="http://schemas.openxmlformats.org/spreadsheetml/2006/main">
  <c r="X21" i="21"/>
  <c r="X19"/>
  <c r="X14"/>
  <c r="X13"/>
  <c r="X12"/>
  <c r="X11"/>
  <c r="U21"/>
  <c r="Q21"/>
  <c r="V21" l="1"/>
  <c r="H21"/>
  <c r="P21"/>
  <c r="J21"/>
  <c r="R21"/>
  <c r="L21"/>
  <c r="N21"/>
  <c r="T21"/>
  <c r="U11"/>
  <c r="Q11"/>
  <c r="Y21"/>
  <c r="Q20"/>
  <c r="Q19"/>
  <c r="Q18"/>
  <c r="Q17"/>
  <c r="Q16"/>
  <c r="Q15"/>
  <c r="Q14"/>
  <c r="Q13"/>
  <c r="Q12"/>
  <c r="U15" l="1"/>
  <c r="U19"/>
  <c r="R19"/>
  <c r="V11"/>
  <c r="N11"/>
  <c r="J11"/>
  <c r="P11"/>
  <c r="T11"/>
  <c r="L11"/>
  <c r="H11"/>
  <c r="Y11"/>
  <c r="U14"/>
  <c r="U18"/>
  <c r="R18"/>
  <c r="U13"/>
  <c r="U17"/>
  <c r="R17"/>
  <c r="U12"/>
  <c r="U16"/>
  <c r="R16"/>
  <c r="U20"/>
  <c r="R11"/>
  <c r="Y12"/>
  <c r="Y20" l="1"/>
  <c r="V20"/>
  <c r="N20"/>
  <c r="J20"/>
  <c r="P20"/>
  <c r="T20"/>
  <c r="L20"/>
  <c r="H20"/>
  <c r="V12"/>
  <c r="J12"/>
  <c r="P12"/>
  <c r="T12"/>
  <c r="L12"/>
  <c r="H12"/>
  <c r="N12"/>
  <c r="Y13"/>
  <c r="T13"/>
  <c r="L13"/>
  <c r="H13"/>
  <c r="V13"/>
  <c r="N13"/>
  <c r="J13"/>
  <c r="P13"/>
  <c r="Y14"/>
  <c r="P14"/>
  <c r="T14"/>
  <c r="H14"/>
  <c r="V14"/>
  <c r="N14"/>
  <c r="J14"/>
  <c r="L14"/>
  <c r="Y15"/>
  <c r="V15"/>
  <c r="N15"/>
  <c r="J15"/>
  <c r="T15"/>
  <c r="L15"/>
  <c r="H15"/>
  <c r="P15"/>
  <c r="Y16"/>
  <c r="V16"/>
  <c r="N16"/>
  <c r="P16"/>
  <c r="T16"/>
  <c r="L16"/>
  <c r="H16"/>
  <c r="J16"/>
  <c r="Y17"/>
  <c r="T17"/>
  <c r="L17"/>
  <c r="H17"/>
  <c r="V17"/>
  <c r="N17"/>
  <c r="J17"/>
  <c r="P17"/>
  <c r="Y18"/>
  <c r="P18"/>
  <c r="T18"/>
  <c r="L18"/>
  <c r="V18"/>
  <c r="N18"/>
  <c r="J18"/>
  <c r="H18"/>
  <c r="Y19"/>
  <c r="V19"/>
  <c r="J19"/>
  <c r="N19"/>
  <c r="T19"/>
  <c r="P19"/>
  <c r="L19"/>
  <c r="H19"/>
  <c r="R20"/>
  <c r="R12"/>
  <c r="R13"/>
  <c r="R14"/>
  <c r="R15"/>
</calcChain>
</file>

<file path=xl/sharedStrings.xml><?xml version="1.0" encoding="utf-8"?>
<sst xmlns="http://schemas.openxmlformats.org/spreadsheetml/2006/main" count="36" uniqueCount="24">
  <si>
    <t>INSTITUTO ELECTORAL DEL ESTADO DE CAMPECHE</t>
  </si>
  <si>
    <t>VOTOS VÁLIDOS</t>
  </si>
  <si>
    <t>VOTOS NULOS</t>
  </si>
  <si>
    <t>LISTA NOMINAL</t>
  </si>
  <si>
    <t>VOTACIÓN TOTAL EMITIDA</t>
  </si>
  <si>
    <t>CAMPECHE</t>
  </si>
  <si>
    <t>MUNICIPIO</t>
  </si>
  <si>
    <t>VOTOS</t>
  </si>
  <si>
    <t>PROCESO ELECTORAL ESTATAL ORDINARIO 2012</t>
  </si>
  <si>
    <t>%
 PARTICIPACIÓN CIUDADANA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</si>
  <si>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</si>
  <si>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</si>
  <si>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</si>
  <si>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</si>
  <si>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</si>
  <si>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</si>
  <si>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</si>
  <si>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</si>
  <si>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CANDELARIA</t>
  </si>
  <si>
    <t>CALAKMUL</t>
  </si>
  <si>
    <r>
      <t xml:space="preserve">RESULTADOS DEL CÓMPUTO DE CIRCUNSCRIPCIÓN PLURINOMINAL DE LA ELECCIÓN DE 
</t>
    </r>
    <r>
      <rPr>
        <b/>
        <sz val="16"/>
        <color theme="1"/>
        <rFont val="Avenir LT Std 65 Medium"/>
        <family val="2"/>
      </rPr>
      <t>AYUNTAMIENTOS</t>
    </r>
  </si>
  <si>
    <t>Fuente: Actas de Cómputo  de Circunscripción Plurinominal de la Elección de Ayuntamientos.</t>
  </si>
  <si>
    <t>%</t>
  </si>
  <si>
    <t>Resultados modificados con base a las resoluciones de las Autoridades Jurisdiccionales.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</si>
</sst>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scheme val="minor"/>
    </font>
    <font>
      <sz val="11"/>
      <color theme="1"/>
      <name val="Avenir LT Std 65 Medium"/>
      <family val="2"/>
    </font>
    <font>
      <sz val="11"/>
      <color theme="1"/>
      <name val="AvenirNext LT Pro Bold"/>
      <family val="2"/>
    </font>
    <font>
      <sz val="7"/>
      <color theme="1"/>
      <name val="Kalinga"/>
      <family val="2"/>
    </font>
    <font>
      <b/>
      <sz val="11"/>
      <color theme="1"/>
      <name val="Avenir LT Std 65 Medium"/>
      <family val="2"/>
    </font>
    <font>
      <sz val="16"/>
      <color theme="1"/>
      <name val="AvenirNext LT Pro Bold"/>
      <family val="2"/>
    </font>
    <font>
      <sz val="9"/>
      <color theme="1"/>
      <name val="Kalinga"/>
      <family val="2"/>
    </font>
    <font>
      <sz val="8"/>
      <color theme="1"/>
      <name val="Kalinga"/>
      <family val="2"/>
    </font>
    <font>
      <b/>
      <sz val="7"/>
      <name val="Kalinga"/>
      <family val="2"/>
    </font>
    <font>
      <b/>
      <sz val="7"/>
      <color theme="1"/>
      <name val="Kalinga"/>
      <family val="2"/>
    </font>
    <font>
      <b/>
      <sz val="16"/>
      <color theme="1"/>
      <name val="Avenir LT Std 65 Medium"/>
      <family val="2"/>
    </font>
    <font>
      <i/>
      <sz val="8"/>
      <color theme="1"/>
      <name val="Calibri"/>
      <family val="2"/>
      <scheme val="minor"/>
    </font>
    <font>
      <i/>
      <sz val="8"/>
      <color theme="1"/>
      <name val="Kaling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BCD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rgb="FF660033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ck">
        <color rgb="FF660033"/>
      </top>
      <bottom/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3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26" xfId="0" applyNumberFormat="1" applyFont="1" applyFill="1" applyBorder="1" applyAlignment="1">
      <alignment horizontal="center" vertical="center"/>
    </xf>
    <xf numFmtId="3" fontId="6" fillId="0" borderId="28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0" fontId="6" fillId="0" borderId="0" xfId="0" applyFont="1"/>
    <xf numFmtId="3" fontId="7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9" xfId="0" applyFont="1" applyBorder="1"/>
    <xf numFmtId="0" fontId="7" fillId="0" borderId="9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3" fontId="6" fillId="3" borderId="31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3" fontId="6" fillId="3" borderId="23" xfId="0" applyNumberFormat="1" applyFont="1" applyFill="1" applyBorder="1" applyAlignment="1">
      <alignment horizontal="center" vertical="center"/>
    </xf>
    <xf numFmtId="3" fontId="6" fillId="3" borderId="28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0" fontId="0" fillId="3" borderId="0" xfId="0" applyFill="1"/>
    <xf numFmtId="3" fontId="6" fillId="3" borderId="27" xfId="0" applyNumberFormat="1" applyFont="1" applyFill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164" fontId="6" fillId="3" borderId="13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24" xfId="0" applyNumberFormat="1" applyFont="1" applyFill="1" applyBorder="1" applyAlignment="1">
      <alignment horizontal="center" vertical="center"/>
    </xf>
    <xf numFmtId="164" fontId="6" fillId="3" borderId="25" xfId="0" applyNumberFormat="1" applyFont="1" applyFill="1" applyBorder="1" applyAlignment="1">
      <alignment horizontal="center" vertical="center"/>
    </xf>
    <xf numFmtId="164" fontId="6" fillId="3" borderId="14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6" fillId="3" borderId="33" xfId="0" applyNumberFormat="1" applyFont="1" applyFill="1" applyBorder="1" applyAlignment="1">
      <alignment horizontal="center" vertical="center"/>
    </xf>
    <xf numFmtId="0" fontId="12" fillId="0" borderId="0" xfId="0" applyFont="1"/>
    <xf numFmtId="0" fontId="3" fillId="2" borderId="34" xfId="0" applyFont="1" applyFill="1" applyBorder="1"/>
    <xf numFmtId="0" fontId="3" fillId="2" borderId="20" xfId="0" applyFont="1" applyFill="1" applyBorder="1"/>
    <xf numFmtId="0" fontId="9" fillId="2" borderId="35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0" fillId="4" borderId="0" xfId="0" applyFill="1"/>
    <xf numFmtId="0" fontId="0" fillId="4" borderId="29" xfId="0" applyFill="1" applyBorder="1"/>
    <xf numFmtId="0" fontId="4" fillId="4" borderId="29" xfId="0" applyFont="1" applyFill="1" applyBorder="1" applyAlignment="1">
      <alignment horizontal="center" wrapText="1"/>
    </xf>
    <xf numFmtId="0" fontId="4" fillId="4" borderId="29" xfId="0" applyFont="1" applyFill="1" applyBorder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right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BCD"/>
      <color rgb="FFC5BE97"/>
      <color rgb="FFCC66FF"/>
      <color rgb="FF660033"/>
      <color rgb="FFF949E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173761</xdr:colOff>
      <xdr:row>7</xdr:row>
      <xdr:rowOff>93905</xdr:rowOff>
    </xdr:from>
    <xdr:to>
      <xdr:col>8</xdr:col>
      <xdr:colOff>533592</xdr:colOff>
      <xdr:row>8</xdr:row>
      <xdr:rowOff>141312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1836" y="1798880"/>
          <a:ext cx="359831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147400</xdr:colOff>
      <xdr:row>7</xdr:row>
      <xdr:rowOff>55805</xdr:rowOff>
    </xdr:from>
    <xdr:to>
      <xdr:col>12</xdr:col>
      <xdr:colOff>504512</xdr:colOff>
      <xdr:row>8</xdr:row>
      <xdr:rowOff>103212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7025" y="1760780"/>
          <a:ext cx="357112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142876</xdr:colOff>
      <xdr:row>7</xdr:row>
      <xdr:rowOff>100717</xdr:rowOff>
    </xdr:from>
    <xdr:to>
      <xdr:col>14</xdr:col>
      <xdr:colOff>499989</xdr:colOff>
      <xdr:row>8</xdr:row>
      <xdr:rowOff>134499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34051" y="1805692"/>
          <a:ext cx="357113" cy="348107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3</xdr:col>
      <xdr:colOff>60939</xdr:colOff>
      <xdr:row>4</xdr:row>
      <xdr:rowOff>259773</xdr:rowOff>
    </xdr:to>
    <xdr:pic>
      <xdr:nvPicPr>
        <xdr:cNvPr id="5" name="4 Imagen" descr="Escudo Campeche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36391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20</xdr:col>
      <xdr:colOff>588818</xdr:colOff>
      <xdr:row>0</xdr:row>
      <xdr:rowOff>60185</xdr:rowOff>
    </xdr:from>
    <xdr:to>
      <xdr:col>24</xdr:col>
      <xdr:colOff>618049</xdr:colOff>
      <xdr:row>4</xdr:row>
      <xdr:rowOff>199588</xdr:rowOff>
    </xdr:to>
    <xdr:pic>
      <xdr:nvPicPr>
        <xdr:cNvPr id="6" name="5 Imagen" descr="LOGO_IEEC_FINAL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123093" y="60185"/>
          <a:ext cx="1800881" cy="901403"/>
        </a:xfrm>
        <a:prstGeom prst="rect">
          <a:avLst/>
        </a:prstGeom>
      </xdr:spPr>
    </xdr:pic>
    <xdr:clientData/>
  </xdr:twoCellAnchor>
  <xdr:twoCellAnchor editAs="oneCell">
    <xdr:from>
      <xdr:col>6</xdr:col>
      <xdr:colOff>150091</xdr:colOff>
      <xdr:row>7</xdr:row>
      <xdr:rowOff>94915</xdr:rowOff>
    </xdr:from>
    <xdr:to>
      <xdr:col>6</xdr:col>
      <xdr:colOff>510348</xdr:colOff>
      <xdr:row>8</xdr:row>
      <xdr:rowOff>140301</xdr:rowOff>
    </xdr:to>
    <xdr:pic>
      <xdr:nvPicPr>
        <xdr:cNvPr id="7" name="6 Imagen" descr="PAN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50466" y="1799890"/>
          <a:ext cx="360257" cy="359711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158750</xdr:colOff>
      <xdr:row>7</xdr:row>
      <xdr:rowOff>94915</xdr:rowOff>
    </xdr:from>
    <xdr:to>
      <xdr:col>10</xdr:col>
      <xdr:colOff>518750</xdr:colOff>
      <xdr:row>8</xdr:row>
      <xdr:rowOff>140301</xdr:rowOff>
    </xdr:to>
    <xdr:pic>
      <xdr:nvPicPr>
        <xdr:cNvPr id="8" name="7 Imagen" descr="PRD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54525" y="1799890"/>
          <a:ext cx="360000" cy="359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1"/>
  <sheetViews>
    <sheetView tabSelected="1" showWhiteSpace="0" zoomScaleNormal="100" workbookViewId="0">
      <selection activeCell="J22" sqref="J22"/>
    </sheetView>
  </sheetViews>
  <sheetFormatPr baseColWidth="10" defaultRowHeight="15"/>
  <cols>
    <col min="1" max="1" width="3.28515625" customWidth="1"/>
    <col min="2" max="5" width="4.7109375" customWidth="1"/>
    <col min="6" max="6" width="0.85546875" customWidth="1"/>
    <col min="7" max="7" width="9.7109375" customWidth="1"/>
    <col min="8" max="8" width="6.42578125" customWidth="1"/>
    <col min="9" max="9" width="9.7109375" customWidth="1"/>
    <col min="10" max="10" width="6.42578125" customWidth="1"/>
    <col min="11" max="11" width="9.7109375" customWidth="1"/>
    <col min="12" max="12" width="6.42578125" customWidth="1"/>
    <col min="13" max="13" width="9.7109375" customWidth="1"/>
    <col min="14" max="14" width="6.42578125" customWidth="1"/>
    <col min="15" max="15" width="9.7109375" customWidth="1"/>
    <col min="16" max="16" width="6.42578125" customWidth="1"/>
    <col min="17" max="17" width="9.7109375" customWidth="1"/>
    <col min="18" max="18" width="6.42578125" customWidth="1"/>
    <col min="19" max="19" width="9.7109375" customWidth="1"/>
    <col min="20" max="20" width="6.42578125" customWidth="1"/>
    <col min="21" max="21" width="9.7109375" customWidth="1"/>
    <col min="22" max="22" width="7.285156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6" ht="20.25">
      <c r="A2" s="66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66"/>
    </row>
    <row r="3" spans="1:26">
      <c r="A3" s="66"/>
      <c r="B3" s="72" t="s">
        <v>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66"/>
    </row>
    <row r="4" spans="1:26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39.75" customHeight="1">
      <c r="A5" s="66"/>
      <c r="B5" s="73" t="s">
        <v>20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66"/>
    </row>
    <row r="6" spans="1:26" ht="24.95" customHeight="1" thickBot="1">
      <c r="A6" s="67"/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7"/>
    </row>
    <row r="7" spans="1:26" ht="16.5" customHeight="1" thickTop="1" thickBot="1">
      <c r="M7" s="87" t="s">
        <v>21</v>
      </c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spans="1:26" ht="24.95" customHeight="1">
      <c r="B8" s="75" t="s">
        <v>6</v>
      </c>
      <c r="C8" s="76"/>
      <c r="D8" s="76"/>
      <c r="E8" s="79"/>
      <c r="F8" s="2"/>
      <c r="G8" s="20"/>
      <c r="H8" s="21"/>
      <c r="I8" s="62"/>
      <c r="J8" s="63"/>
      <c r="K8" s="21"/>
      <c r="L8" s="21"/>
      <c r="M8" s="62"/>
      <c r="N8" s="63"/>
      <c r="O8" s="21"/>
      <c r="P8" s="21"/>
      <c r="Q8" s="81" t="s">
        <v>1</v>
      </c>
      <c r="R8" s="24"/>
      <c r="S8" s="81" t="s">
        <v>2</v>
      </c>
      <c r="T8" s="26"/>
      <c r="U8" s="81" t="s">
        <v>4</v>
      </c>
      <c r="V8" s="24"/>
      <c r="W8" s="4"/>
      <c r="X8" s="83" t="s">
        <v>3</v>
      </c>
      <c r="Y8" s="85" t="s">
        <v>9</v>
      </c>
      <c r="Z8" s="1"/>
    </row>
    <row r="9" spans="1:26" ht="24.95" customHeight="1" thickBot="1">
      <c r="B9" s="77"/>
      <c r="C9" s="78"/>
      <c r="D9" s="78"/>
      <c r="E9" s="80"/>
      <c r="F9" s="2"/>
      <c r="G9" s="23" t="s">
        <v>7</v>
      </c>
      <c r="H9" s="22" t="s">
        <v>22</v>
      </c>
      <c r="I9" s="64" t="s">
        <v>7</v>
      </c>
      <c r="J9" s="65" t="s">
        <v>22</v>
      </c>
      <c r="K9" s="22" t="s">
        <v>7</v>
      </c>
      <c r="L9" s="22" t="s">
        <v>22</v>
      </c>
      <c r="M9" s="64" t="s">
        <v>7</v>
      </c>
      <c r="N9" s="65" t="s">
        <v>22</v>
      </c>
      <c r="O9" s="22" t="s">
        <v>7</v>
      </c>
      <c r="P9" s="22" t="s">
        <v>22</v>
      </c>
      <c r="Q9" s="82"/>
      <c r="R9" s="25" t="s">
        <v>22</v>
      </c>
      <c r="S9" s="82"/>
      <c r="T9" s="27" t="s">
        <v>22</v>
      </c>
      <c r="U9" s="82"/>
      <c r="V9" s="25" t="s">
        <v>22</v>
      </c>
      <c r="W9" s="4"/>
      <c r="X9" s="84"/>
      <c r="Y9" s="86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88" t="s">
        <v>5</v>
      </c>
      <c r="C11" s="89"/>
      <c r="D11" s="89"/>
      <c r="E11" s="70"/>
      <c r="F11" s="18"/>
      <c r="G11" s="28">
        <v>25658</v>
      </c>
      <c r="H11" s="48">
        <f>G11/U11*100</f>
        <v>21.49937574889185</v>
      </c>
      <c r="I11" s="6">
        <v>67079</v>
      </c>
      <c r="J11" s="52">
        <f>I11/U11*100</f>
        <v>56.206899441106728</v>
      </c>
      <c r="K11" s="28">
        <v>10561</v>
      </c>
      <c r="L11" s="48">
        <f>K11/U11*100</f>
        <v>8.8492831586268146</v>
      </c>
      <c r="M11" s="6">
        <v>4462</v>
      </c>
      <c r="N11" s="52">
        <f>M11/U11*100</f>
        <v>3.7388032812984426</v>
      </c>
      <c r="O11" s="28">
        <v>6410</v>
      </c>
      <c r="P11" s="52">
        <f>O11/U11*100</f>
        <v>5.3710732929455434</v>
      </c>
      <c r="Q11" s="28">
        <f t="shared" ref="Q11:Q20" si="0">SUM(G11,I11,K11,M11,O11)</f>
        <v>114170</v>
      </c>
      <c r="R11" s="30">
        <f>Q11/U11*100</f>
        <v>95.66543492286938</v>
      </c>
      <c r="S11" s="5">
        <v>5173</v>
      </c>
      <c r="T11" s="30">
        <f>S11/U11*100</f>
        <v>4.3345650771306232</v>
      </c>
      <c r="U11" s="5">
        <f t="shared" ref="U11:U20" si="1">SUM(Q11,S11)</f>
        <v>119343</v>
      </c>
      <c r="V11" s="30">
        <f>U11/U11*100</f>
        <v>100</v>
      </c>
      <c r="W11" s="15"/>
      <c r="X11" s="5">
        <f>182795+750</f>
        <v>183545</v>
      </c>
      <c r="Y11" s="30">
        <f>U11/X11*100</f>
        <v>65.021111988885565</v>
      </c>
    </row>
    <row r="12" spans="1:26" ht="24.95" customHeight="1">
      <c r="B12" s="90" t="s">
        <v>10</v>
      </c>
      <c r="C12" s="91"/>
      <c r="D12" s="91"/>
      <c r="E12" s="92"/>
      <c r="F12" s="19"/>
      <c r="G12" s="12">
        <v>7066</v>
      </c>
      <c r="H12" s="49">
        <f>G12/U12*100</f>
        <v>24.120157023382831</v>
      </c>
      <c r="I12" s="8">
        <v>16740</v>
      </c>
      <c r="J12" s="53">
        <f>I12/U12*100</f>
        <v>57.142857142857139</v>
      </c>
      <c r="K12" s="12">
        <v>808</v>
      </c>
      <c r="L12" s="49">
        <f>K12/U12*100</f>
        <v>2.7581498549240484</v>
      </c>
      <c r="M12" s="8">
        <v>1753</v>
      </c>
      <c r="N12" s="53">
        <f>M12/U12*100</f>
        <v>5.9839563065369514</v>
      </c>
      <c r="O12" s="12">
        <v>1968</v>
      </c>
      <c r="P12" s="53">
        <f>O12/U12*100</f>
        <v>6.7178699436763951</v>
      </c>
      <c r="Q12" s="12">
        <f t="shared" si="0"/>
        <v>28335</v>
      </c>
      <c r="R12" s="31">
        <f>Q12/U12*100</f>
        <v>96.72299027137737</v>
      </c>
      <c r="S12" s="7">
        <v>960</v>
      </c>
      <c r="T12" s="31">
        <f>S12/U12*100</f>
        <v>3.2770097286226321</v>
      </c>
      <c r="U12" s="7">
        <f t="shared" si="1"/>
        <v>29295</v>
      </c>
      <c r="V12" s="31">
        <f>U12/U12*100</f>
        <v>100</v>
      </c>
      <c r="W12" s="16"/>
      <c r="X12" s="7">
        <f>36367+250</f>
        <v>36617</v>
      </c>
      <c r="Y12" s="31">
        <f t="shared" ref="Y12:Y21" si="2">U12/X12*100</f>
        <v>80.003823360734089</v>
      </c>
    </row>
    <row r="13" spans="1:26" ht="24.95" customHeight="1">
      <c r="B13" s="90" t="s">
        <v>11</v>
      </c>
      <c r="C13" s="91"/>
      <c r="D13" s="91"/>
      <c r="E13" s="92"/>
      <c r="F13" s="19"/>
      <c r="G13" s="12">
        <v>33257</v>
      </c>
      <c r="H13" s="49">
        <f t="shared" ref="H13:H20" si="3">G13/U13*100</f>
        <v>37.628702677015681</v>
      </c>
      <c r="I13" s="8">
        <v>38426</v>
      </c>
      <c r="J13" s="53">
        <f t="shared" ref="J13:J20" si="4">I13/U13*100</f>
        <v>43.477178611029395</v>
      </c>
      <c r="K13" s="12">
        <v>6642</v>
      </c>
      <c r="L13" s="49">
        <f t="shared" ref="L13:L20" si="5">K13/U13*100</f>
        <v>7.5151048856101923</v>
      </c>
      <c r="M13" s="8">
        <v>3183</v>
      </c>
      <c r="N13" s="53">
        <f t="shared" ref="N13:N20" si="6">M13/U13*100</f>
        <v>3.6014120522278295</v>
      </c>
      <c r="O13" s="12">
        <v>2289</v>
      </c>
      <c r="P13" s="53">
        <f t="shared" ref="P13:P20" si="7">O13/U13*100</f>
        <v>2.5898938697924914</v>
      </c>
      <c r="Q13" s="12">
        <f t="shared" si="0"/>
        <v>83797</v>
      </c>
      <c r="R13" s="31">
        <f t="shared" ref="R13:R20" si="8">Q13/U13*100</f>
        <v>94.812292095675588</v>
      </c>
      <c r="S13" s="7">
        <v>4585</v>
      </c>
      <c r="T13" s="31">
        <f t="shared" ref="T13:T20" si="9">S13/U13*100</f>
        <v>5.1877079043244105</v>
      </c>
      <c r="U13" s="7">
        <f t="shared" si="1"/>
        <v>88382</v>
      </c>
      <c r="V13" s="31">
        <f t="shared" ref="V13:V20" si="10">U13/U13*100</f>
        <v>100</v>
      </c>
      <c r="W13" s="16"/>
      <c r="X13" s="7">
        <f>153211+750</f>
        <v>153961</v>
      </c>
      <c r="Y13" s="31">
        <f t="shared" si="2"/>
        <v>57.40544683393847</v>
      </c>
    </row>
    <row r="14" spans="1:26" ht="24.95" customHeight="1">
      <c r="B14" s="90" t="s">
        <v>12</v>
      </c>
      <c r="C14" s="91"/>
      <c r="D14" s="91"/>
      <c r="E14" s="92"/>
      <c r="F14" s="19"/>
      <c r="G14" s="12">
        <v>13371</v>
      </c>
      <c r="H14" s="49">
        <f t="shared" si="3"/>
        <v>33.666532379897269</v>
      </c>
      <c r="I14" s="8">
        <v>19261</v>
      </c>
      <c r="J14" s="53">
        <f t="shared" si="4"/>
        <v>48.496827475073019</v>
      </c>
      <c r="K14" s="12">
        <v>2176</v>
      </c>
      <c r="L14" s="49">
        <f t="shared" si="5"/>
        <v>5.4789001913586466</v>
      </c>
      <c r="M14" s="8">
        <v>1040</v>
      </c>
      <c r="N14" s="53">
        <f t="shared" si="6"/>
        <v>2.6185920032228824</v>
      </c>
      <c r="O14" s="12">
        <v>1957</v>
      </c>
      <c r="P14" s="53">
        <f t="shared" si="7"/>
        <v>4.9274851445261358</v>
      </c>
      <c r="Q14" s="12">
        <f t="shared" si="0"/>
        <v>37805</v>
      </c>
      <c r="R14" s="31">
        <f t="shared" si="8"/>
        <v>95.18833719407796</v>
      </c>
      <c r="S14" s="7">
        <v>1911</v>
      </c>
      <c r="T14" s="31">
        <f t="shared" si="9"/>
        <v>4.8116628059220465</v>
      </c>
      <c r="U14" s="7">
        <f t="shared" si="1"/>
        <v>39716</v>
      </c>
      <c r="V14" s="31">
        <f t="shared" si="10"/>
        <v>100</v>
      </c>
      <c r="W14" s="16"/>
      <c r="X14" s="7">
        <f>57194+250</f>
        <v>57444</v>
      </c>
      <c r="Y14" s="31">
        <f t="shared" si="2"/>
        <v>69.138639370517367</v>
      </c>
    </row>
    <row r="15" spans="1:26" ht="24.95" customHeight="1">
      <c r="B15" s="90" t="s">
        <v>13</v>
      </c>
      <c r="C15" s="91"/>
      <c r="D15" s="91"/>
      <c r="E15" s="92"/>
      <c r="F15" s="19"/>
      <c r="G15" s="12">
        <v>5502</v>
      </c>
      <c r="H15" s="49">
        <f t="shared" si="3"/>
        <v>34.997773678519181</v>
      </c>
      <c r="I15" s="8">
        <v>5514</v>
      </c>
      <c r="J15" s="53">
        <f t="shared" si="4"/>
        <v>35.074104700718784</v>
      </c>
      <c r="K15" s="12">
        <v>169</v>
      </c>
      <c r="L15" s="49">
        <f t="shared" si="5"/>
        <v>1.0749952293111127</v>
      </c>
      <c r="M15" s="8">
        <v>445</v>
      </c>
      <c r="N15" s="53">
        <f t="shared" si="6"/>
        <v>2.8306087399020416</v>
      </c>
      <c r="O15" s="12">
        <v>3625</v>
      </c>
      <c r="P15" s="53">
        <f t="shared" si="7"/>
        <v>23.058329622797533</v>
      </c>
      <c r="Q15" s="12">
        <f t="shared" si="0"/>
        <v>15255</v>
      </c>
      <c r="R15" s="31">
        <f t="shared" si="8"/>
        <v>97.035811971248648</v>
      </c>
      <c r="S15" s="7">
        <v>466</v>
      </c>
      <c r="T15" s="31">
        <f t="shared" si="9"/>
        <v>2.9641880287513516</v>
      </c>
      <c r="U15" s="7">
        <f t="shared" si="1"/>
        <v>15721</v>
      </c>
      <c r="V15" s="31">
        <f t="shared" si="10"/>
        <v>100</v>
      </c>
      <c r="W15" s="16"/>
      <c r="X15" s="7">
        <v>19660</v>
      </c>
      <c r="Y15" s="31">
        <f t="shared" si="2"/>
        <v>79.964394710071204</v>
      </c>
    </row>
    <row r="16" spans="1:26" ht="24.95" customHeight="1">
      <c r="B16" s="90" t="s">
        <v>14</v>
      </c>
      <c r="C16" s="91"/>
      <c r="D16" s="91"/>
      <c r="E16" s="92"/>
      <c r="F16" s="19"/>
      <c r="G16" s="12">
        <v>7074</v>
      </c>
      <c r="H16" s="49">
        <f t="shared" si="3"/>
        <v>40.999188593949235</v>
      </c>
      <c r="I16" s="8">
        <v>8384</v>
      </c>
      <c r="J16" s="53">
        <f t="shared" si="4"/>
        <v>48.591630926162047</v>
      </c>
      <c r="K16" s="12">
        <v>274</v>
      </c>
      <c r="L16" s="49">
        <f t="shared" si="5"/>
        <v>1.5880375565086358</v>
      </c>
      <c r="M16" s="8">
        <v>441</v>
      </c>
      <c r="N16" s="53">
        <f t="shared" si="6"/>
        <v>2.5559290599281326</v>
      </c>
      <c r="O16" s="12">
        <v>542</v>
      </c>
      <c r="P16" s="53">
        <f t="shared" si="7"/>
        <v>3.1413005679842358</v>
      </c>
      <c r="Q16" s="12">
        <f t="shared" si="0"/>
        <v>16715</v>
      </c>
      <c r="R16" s="31">
        <f t="shared" si="8"/>
        <v>96.876086704532284</v>
      </c>
      <c r="S16" s="7">
        <v>539</v>
      </c>
      <c r="T16" s="31">
        <f t="shared" si="9"/>
        <v>3.1239132954677178</v>
      </c>
      <c r="U16" s="7">
        <f t="shared" si="1"/>
        <v>17254</v>
      </c>
      <c r="V16" s="31">
        <f t="shared" si="10"/>
        <v>100</v>
      </c>
      <c r="W16" s="16"/>
      <c r="X16" s="7">
        <v>23340</v>
      </c>
      <c r="Y16" s="31">
        <f t="shared" si="2"/>
        <v>73.924592973436162</v>
      </c>
    </row>
    <row r="17" spans="1:25" ht="24.95" customHeight="1">
      <c r="B17" s="90" t="s">
        <v>15</v>
      </c>
      <c r="C17" s="91"/>
      <c r="D17" s="91"/>
      <c r="E17" s="92"/>
      <c r="F17" s="19"/>
      <c r="G17" s="12">
        <v>2334</v>
      </c>
      <c r="H17" s="49">
        <f t="shared" si="3"/>
        <v>45.373250388802489</v>
      </c>
      <c r="I17" s="8">
        <v>2383</v>
      </c>
      <c r="J17" s="53">
        <f t="shared" si="4"/>
        <v>46.325816485225509</v>
      </c>
      <c r="K17" s="12">
        <v>121</v>
      </c>
      <c r="L17" s="49">
        <f t="shared" si="5"/>
        <v>2.3522550544323484</v>
      </c>
      <c r="M17" s="8">
        <v>30</v>
      </c>
      <c r="N17" s="53">
        <f t="shared" si="6"/>
        <v>0.58320373250388802</v>
      </c>
      <c r="O17" s="12">
        <v>127</v>
      </c>
      <c r="P17" s="53">
        <f t="shared" si="7"/>
        <v>2.4688958009331259</v>
      </c>
      <c r="Q17" s="12">
        <f t="shared" si="0"/>
        <v>4995</v>
      </c>
      <c r="R17" s="31">
        <f t="shared" si="8"/>
        <v>97.103421461897355</v>
      </c>
      <c r="S17" s="7">
        <v>149</v>
      </c>
      <c r="T17" s="31">
        <f t="shared" si="9"/>
        <v>2.8965785381026437</v>
      </c>
      <c r="U17" s="7">
        <f t="shared" si="1"/>
        <v>5144</v>
      </c>
      <c r="V17" s="31">
        <f t="shared" si="10"/>
        <v>100</v>
      </c>
      <c r="W17" s="16"/>
      <c r="X17" s="7">
        <v>6295</v>
      </c>
      <c r="Y17" s="31">
        <f t="shared" si="2"/>
        <v>81.715647339158053</v>
      </c>
    </row>
    <row r="18" spans="1:25" ht="24.95" customHeight="1">
      <c r="B18" s="90" t="s">
        <v>16</v>
      </c>
      <c r="C18" s="91"/>
      <c r="D18" s="91"/>
      <c r="E18" s="92"/>
      <c r="F18" s="19"/>
      <c r="G18" s="29">
        <v>2022</v>
      </c>
      <c r="H18" s="49">
        <f t="shared" si="3"/>
        <v>34.172722663511919</v>
      </c>
      <c r="I18" s="11">
        <v>3071</v>
      </c>
      <c r="J18" s="53">
        <f t="shared" si="4"/>
        <v>51.901301335136054</v>
      </c>
      <c r="K18" s="29">
        <v>98</v>
      </c>
      <c r="L18" s="49">
        <f t="shared" si="5"/>
        <v>1.6562447186074025</v>
      </c>
      <c r="M18" s="11">
        <v>69</v>
      </c>
      <c r="N18" s="53">
        <f t="shared" si="6"/>
        <v>1.1661314855501097</v>
      </c>
      <c r="O18" s="29">
        <v>506</v>
      </c>
      <c r="P18" s="53">
        <f t="shared" si="7"/>
        <v>8.5516308940341386</v>
      </c>
      <c r="Q18" s="12">
        <f t="shared" si="0"/>
        <v>5766</v>
      </c>
      <c r="R18" s="31">
        <f t="shared" si="8"/>
        <v>97.448031096839614</v>
      </c>
      <c r="S18" s="10">
        <v>151</v>
      </c>
      <c r="T18" s="31">
        <f t="shared" si="9"/>
        <v>2.5519689031603852</v>
      </c>
      <c r="U18" s="7">
        <f t="shared" si="1"/>
        <v>5917</v>
      </c>
      <c r="V18" s="31">
        <f t="shared" si="10"/>
        <v>100</v>
      </c>
      <c r="W18" s="16"/>
      <c r="X18" s="10">
        <v>7088</v>
      </c>
      <c r="Y18" s="32">
        <f t="shared" si="2"/>
        <v>83.479119638826177</v>
      </c>
    </row>
    <row r="19" spans="1:25" ht="24.95" customHeight="1">
      <c r="B19" s="96" t="s">
        <v>17</v>
      </c>
      <c r="C19" s="97"/>
      <c r="D19" s="97"/>
      <c r="E19" s="98"/>
      <c r="F19" s="19"/>
      <c r="G19" s="39">
        <v>9287</v>
      </c>
      <c r="H19" s="50">
        <f t="shared" si="3"/>
        <v>40.104504037656</v>
      </c>
      <c r="I19" s="40">
        <v>10783</v>
      </c>
      <c r="J19" s="55">
        <f>I19/U19*100</f>
        <v>46.564753638208749</v>
      </c>
      <c r="K19" s="39">
        <v>942</v>
      </c>
      <c r="L19" s="56">
        <f>K19/U19*100</f>
        <v>4.0678844409897659</v>
      </c>
      <c r="M19" s="40">
        <v>593</v>
      </c>
      <c r="N19" s="55">
        <f>M19/U19*100</f>
        <v>2.5607807574383554</v>
      </c>
      <c r="O19" s="39">
        <v>301</v>
      </c>
      <c r="P19" s="55">
        <f>O19/U19*100</f>
        <v>1.2998229477047978</v>
      </c>
      <c r="Q19" s="42">
        <f t="shared" si="0"/>
        <v>21906</v>
      </c>
      <c r="R19" s="57">
        <f>Q19/U19*100</f>
        <v>94.597745821997677</v>
      </c>
      <c r="S19" s="41">
        <v>1251</v>
      </c>
      <c r="T19" s="57">
        <f>S19/U19*100</f>
        <v>5.4022541780023321</v>
      </c>
      <c r="U19" s="43">
        <f t="shared" si="1"/>
        <v>23157</v>
      </c>
      <c r="V19" s="59">
        <f>U19/U19*100</f>
        <v>100</v>
      </c>
      <c r="W19" s="16"/>
      <c r="X19" s="10">
        <f>35674+250</f>
        <v>35924</v>
      </c>
      <c r="Y19" s="32">
        <f t="shared" si="2"/>
        <v>64.461084511747018</v>
      </c>
    </row>
    <row r="20" spans="1:25" ht="24.95" customHeight="1">
      <c r="B20" s="90" t="s">
        <v>18</v>
      </c>
      <c r="C20" s="91"/>
      <c r="D20" s="91"/>
      <c r="E20" s="92"/>
      <c r="F20" s="19"/>
      <c r="G20" s="29">
        <v>6672</v>
      </c>
      <c r="H20" s="49">
        <f t="shared" si="3"/>
        <v>38.252493980048158</v>
      </c>
      <c r="I20" s="11">
        <v>6732</v>
      </c>
      <c r="J20" s="53">
        <f t="shared" si="4"/>
        <v>38.596491228070171</v>
      </c>
      <c r="K20" s="29">
        <v>507</v>
      </c>
      <c r="L20" s="49">
        <f t="shared" si="5"/>
        <v>2.9067767457860336</v>
      </c>
      <c r="M20" s="11">
        <v>2219</v>
      </c>
      <c r="N20" s="53">
        <f t="shared" si="6"/>
        <v>12.722164889347551</v>
      </c>
      <c r="O20" s="29">
        <v>286</v>
      </c>
      <c r="P20" s="53">
        <f t="shared" si="7"/>
        <v>1.6397202155716089</v>
      </c>
      <c r="Q20" s="12">
        <f t="shared" si="0"/>
        <v>16416</v>
      </c>
      <c r="R20" s="31">
        <f t="shared" si="8"/>
        <v>94.117647058823522</v>
      </c>
      <c r="S20" s="10">
        <v>1026</v>
      </c>
      <c r="T20" s="31">
        <f t="shared" si="9"/>
        <v>5.8823529411764701</v>
      </c>
      <c r="U20" s="7">
        <f t="shared" si="1"/>
        <v>17442</v>
      </c>
      <c r="V20" s="31">
        <f t="shared" si="10"/>
        <v>100</v>
      </c>
      <c r="W20" s="16"/>
      <c r="X20" s="10">
        <v>27026</v>
      </c>
      <c r="Y20" s="32">
        <f t="shared" si="2"/>
        <v>64.537852438392662</v>
      </c>
    </row>
    <row r="21" spans="1:25" ht="24.95" customHeight="1" thickBot="1">
      <c r="B21" s="93" t="s">
        <v>19</v>
      </c>
      <c r="C21" s="94"/>
      <c r="D21" s="94"/>
      <c r="E21" s="95"/>
      <c r="F21" s="19"/>
      <c r="G21" s="45">
        <v>3927</v>
      </c>
      <c r="H21" s="51">
        <f>G21/U21*100</f>
        <v>37.367970311161862</v>
      </c>
      <c r="I21" s="46">
        <v>4015</v>
      </c>
      <c r="J21" s="54">
        <f>I21/U21*100</f>
        <v>38.205347797126272</v>
      </c>
      <c r="K21" s="45">
        <v>420</v>
      </c>
      <c r="L21" s="51">
        <f>K21/U21*100</f>
        <v>3.9965743648301459</v>
      </c>
      <c r="M21" s="46">
        <v>1052</v>
      </c>
      <c r="N21" s="54">
        <f>M21/U21*100</f>
        <v>10.010467218574554</v>
      </c>
      <c r="O21" s="45">
        <v>520</v>
      </c>
      <c r="P21" s="54">
        <f>O21/U21*100</f>
        <v>4.9481396897897039</v>
      </c>
      <c r="Q21" s="45">
        <f>SUM(G21,I21,K21,M21,O21)</f>
        <v>9934</v>
      </c>
      <c r="R21" s="58">
        <f>Q21/U21*100</f>
        <v>94.528499381482533</v>
      </c>
      <c r="S21" s="47">
        <v>575</v>
      </c>
      <c r="T21" s="58">
        <f>S21/U21*100</f>
        <v>5.4715006185174619</v>
      </c>
      <c r="U21" s="47">
        <f>SUM(Q21,S21)</f>
        <v>10509</v>
      </c>
      <c r="V21" s="60">
        <f>U21/U21*100</f>
        <v>100</v>
      </c>
      <c r="W21" s="16"/>
      <c r="X21" s="13">
        <f>15162+250</f>
        <v>15412</v>
      </c>
      <c r="Y21" s="33">
        <f t="shared" si="2"/>
        <v>68.187126914092914</v>
      </c>
    </row>
    <row r="22" spans="1:25" ht="24.95" customHeight="1">
      <c r="B22" s="35"/>
      <c r="C22" s="35"/>
      <c r="D22" s="3"/>
      <c r="E22" s="3"/>
      <c r="F22" s="36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37"/>
      <c r="X22" s="9"/>
      <c r="Y22" s="38"/>
    </row>
    <row r="23" spans="1:25" ht="5.0999999999999996" customHeight="1">
      <c r="B23" s="14" t="s">
        <v>13</v>
      </c>
      <c r="C23" s="14"/>
      <c r="D23" s="14"/>
      <c r="E23" s="14"/>
      <c r="F23" s="17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7"/>
      <c r="X23" s="14"/>
      <c r="Y23" s="17"/>
    </row>
    <row r="24" spans="1:25" ht="5.0999999999999996" customHeight="1">
      <c r="B24" s="14"/>
      <c r="C24" s="14"/>
      <c r="D24" s="14"/>
      <c r="E24" s="14"/>
      <c r="F24" s="17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7"/>
      <c r="X24" s="14"/>
      <c r="Y24" s="17"/>
    </row>
    <row r="28" spans="1:25" ht="15.75">
      <c r="B28" s="44"/>
      <c r="C28" s="61" t="s">
        <v>23</v>
      </c>
    </row>
    <row r="31" spans="1:25">
      <c r="A31" s="34"/>
    </row>
  </sheetData>
  <mergeCells count="21">
    <mergeCell ref="B21:E21"/>
    <mergeCell ref="B16:E16"/>
    <mergeCell ref="B17:E17"/>
    <mergeCell ref="B18:E18"/>
    <mergeCell ref="B19:E19"/>
    <mergeCell ref="B20:E20"/>
    <mergeCell ref="B2:Y2"/>
    <mergeCell ref="B3:Y3"/>
    <mergeCell ref="B5:Y5"/>
    <mergeCell ref="Q8:Q9"/>
    <mergeCell ref="S8:S9"/>
    <mergeCell ref="U8:U9"/>
    <mergeCell ref="X8:X9"/>
    <mergeCell ref="Y8:Y9"/>
    <mergeCell ref="M7:Z7"/>
    <mergeCell ref="B8:E9"/>
    <mergeCell ref="B11:E11"/>
    <mergeCell ref="B12:E12"/>
    <mergeCell ref="B13:E13"/>
    <mergeCell ref="B14:E14"/>
    <mergeCell ref="B15:E15"/>
  </mergeCells>
  <printOptions horizontalCentered="1"/>
  <pageMargins left="0.19685039370078741" right="0.19685039370078741" top="0.39370078740157483" bottom="0.39370078740157483" header="0.19685039370078741" footer="0.19685039370078741"/>
  <pageSetup scale="75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jrfranco</cp:lastModifiedBy>
  <cp:lastPrinted>2012-11-07T01:44:30Z</cp:lastPrinted>
  <dcterms:created xsi:type="dcterms:W3CDTF">2012-09-04T15:15:18Z</dcterms:created>
  <dcterms:modified xsi:type="dcterms:W3CDTF">2016-06-30T20:02:35Z</dcterms:modified>
</cp:coreProperties>
</file>